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MODULO ISCRIZIONE 2017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55" i="1"/>
  <c r="E55"/>
  <c r="F23"/>
  <c r="E23" s="1"/>
  <c r="I23"/>
  <c r="I22"/>
  <c r="I21"/>
  <c r="I20"/>
  <c r="I19"/>
  <c r="I18"/>
  <c r="H4"/>
  <c r="E4" s="1"/>
  <c r="H5"/>
  <c r="I5" s="1"/>
  <c r="H6"/>
  <c r="E6" s="1"/>
  <c r="H7"/>
  <c r="I7" s="1"/>
  <c r="A9"/>
  <c r="B9"/>
  <c r="G9"/>
  <c r="F9" s="1"/>
  <c r="A10"/>
  <c r="B10"/>
  <c r="F10"/>
  <c r="G10"/>
  <c r="H10" s="1"/>
  <c r="I10" s="1"/>
  <c r="A11"/>
  <c r="B11"/>
  <c r="F11"/>
  <c r="G11"/>
  <c r="H14"/>
  <c r="I14"/>
  <c r="I15"/>
  <c r="I16"/>
  <c r="I17"/>
  <c r="H25"/>
  <c r="E30"/>
  <c r="H30"/>
  <c r="I30" s="1"/>
  <c r="E36"/>
  <c r="H36"/>
  <c r="I36" s="1"/>
  <c r="E41"/>
  <c r="F42"/>
  <c r="G42"/>
  <c r="F43"/>
  <c r="G43"/>
  <c r="F44"/>
  <c r="G44" s="1"/>
  <c r="F45"/>
  <c r="G45" s="1"/>
  <c r="H46"/>
  <c r="I46" s="1"/>
  <c r="H55"/>
  <c r="I55" s="1"/>
  <c r="H24" l="1"/>
  <c r="H15"/>
  <c r="F12"/>
  <c r="I6"/>
  <c r="A46"/>
  <c r="A48" s="1"/>
  <c r="G47"/>
  <c r="H17"/>
  <c r="H11"/>
  <c r="I11" s="1"/>
  <c r="H9"/>
  <c r="I9" s="1"/>
  <c r="I4"/>
  <c r="H16"/>
  <c r="I13" l="1"/>
  <c r="E21"/>
  <c r="C24" s="1"/>
  <c r="E42" s="1"/>
  <c r="H26"/>
  <c r="A57" s="1"/>
  <c r="I12"/>
  <c r="I2" s="1"/>
  <c r="A56" s="1"/>
  <c r="E24"/>
  <c r="E46"/>
  <c r="B46"/>
  <c r="C47"/>
  <c r="A47"/>
</calcChain>
</file>

<file path=xl/sharedStrings.xml><?xml version="1.0" encoding="utf-8"?>
<sst xmlns="http://schemas.openxmlformats.org/spreadsheetml/2006/main" count="60" uniqueCount="52">
  <si>
    <t>Compilare i campi in giallo</t>
  </si>
  <si>
    <t>cognome</t>
  </si>
  <si>
    <t>nome</t>
  </si>
  <si>
    <t>calc</t>
  </si>
  <si>
    <t>ctr</t>
  </si>
  <si>
    <t>Il sottoscritto/a</t>
  </si>
  <si>
    <t xml:space="preserve">residente a </t>
  </si>
  <si>
    <t>via e numero</t>
  </si>
  <si>
    <t>in qualità di</t>
  </si>
  <si>
    <t>dei bambini</t>
  </si>
  <si>
    <t>nome bambino</t>
  </si>
  <si>
    <t>di anni</t>
  </si>
  <si>
    <t>partecipanti</t>
  </si>
  <si>
    <t>Quota settimanale 60 Euro</t>
  </si>
  <si>
    <t>dal 10 al 14 luglio</t>
  </si>
  <si>
    <t>dal 17 al 21 luglio</t>
  </si>
  <si>
    <t>dal 24 al 28 luglio</t>
  </si>
  <si>
    <t>Totale da pagare</t>
  </si>
  <si>
    <t>di cui</t>
  </si>
  <si>
    <t>acconto</t>
  </si>
  <si>
    <t>Segnalo i seguenti problemi alimentari,intolleranze o disagi fisici.</t>
  </si>
  <si>
    <t>Recapiti da contattare in caso di necessità:</t>
  </si>
  <si>
    <t>grado di parentela</t>
  </si>
  <si>
    <t>telefono</t>
  </si>
  <si>
    <t>Adulti incaricati ed autorizzati ad accompagnare i bambini alla/dalla sede della Fattoria</t>
  </si>
  <si>
    <r>
      <t>modalità di versamento della quota di iscrizione: (</t>
    </r>
    <r>
      <rPr>
        <b/>
        <sz val="11"/>
        <color indexed="8"/>
        <rFont val="Calibri"/>
        <family val="2"/>
      </rPr>
      <t>inserire 1 nel campo in giallo per la modalità scelta</t>
    </r>
    <r>
      <rPr>
        <sz val="11"/>
        <color indexed="8"/>
        <rFont val="Calibri"/>
        <family val="2"/>
      </rPr>
      <t>)</t>
    </r>
  </si>
  <si>
    <t>acconto in contanti all'iscrizione e saldo in contanti ad inizio attività</t>
  </si>
  <si>
    <t>acconto in contanti all'iscrizione e saldo con bonifico ad inizio attività</t>
  </si>
  <si>
    <t>acconto all'iscrizione e saldo all'inizio attività con bonifici</t>
  </si>
  <si>
    <t>Confermo di aver preso visione della normativa Privacy</t>
  </si>
  <si>
    <t>firma</t>
  </si>
  <si>
    <t>…………………………………………………………………………………………………</t>
  </si>
  <si>
    <t>Confermo di aver preso visione del Regolamento Centri Estivi 2016</t>
  </si>
  <si>
    <t>Data</t>
  </si>
  <si>
    <t>Firma di adesione  …………………………………………………………………………………</t>
  </si>
  <si>
    <r>
      <t>per le seguenti settimane (</t>
    </r>
    <r>
      <rPr>
        <b/>
        <sz val="11"/>
        <color indexed="8"/>
        <rFont val="Calibri"/>
        <family val="2"/>
      </rPr>
      <t>inserire 1 nella casella corrispondente al periodo interessato</t>
    </r>
    <r>
      <rPr>
        <sz val="11"/>
        <color indexed="8"/>
        <rFont val="Calibri"/>
        <family val="2"/>
      </rPr>
      <t>)</t>
    </r>
  </si>
  <si>
    <t>dal 3 al 7 luglio</t>
  </si>
  <si>
    <t>CHIEDO L'ISCRIZIONE ALL'INIZIATIVA E…STATE NEL BOSCHETTO 2017 per n.</t>
  </si>
  <si>
    <t>MODULO DI ISCRIZIONE ALLE SETTIMANE VERDI 2017 BOSCHETTO DI CAMPAGNA</t>
  </si>
  <si>
    <t>età compresa di massima tra 3 e 7 anni</t>
  </si>
  <si>
    <t>Quota settimanale da 4 a più settimane 50 Euro</t>
  </si>
  <si>
    <t>Più figli: settimanale 50, da 4 a più settimane 45 Euro</t>
  </si>
  <si>
    <t>dal 31 luglio al 4 agosto</t>
  </si>
  <si>
    <t>dal 7 all' 11 agosto</t>
  </si>
  <si>
    <t>dal 14 al 18 agosto</t>
  </si>
  <si>
    <t>dal 21 al 25 agosto</t>
  </si>
  <si>
    <t>dal 28 agosto al 1 settembre</t>
  </si>
  <si>
    <t>dal 4 all'8 settembre</t>
  </si>
  <si>
    <t>Tariffa settimanale</t>
  </si>
  <si>
    <t>TOTALE SETTIMANE</t>
  </si>
  <si>
    <t>unica soluzione in contanti all'iscrizione                   euro</t>
  </si>
  <si>
    <t>unica soluzione con bonifico all'iscrizione                euro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</si>
</sst>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7" xfId="1" applyFill="1" applyBorder="1" applyProtection="1"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9" xfId="1" applyFill="1" applyBorder="1" applyProtection="1">
      <protection locked="0"/>
    </xf>
    <xf numFmtId="0" fontId="1" fillId="2" borderId="11" xfId="1" applyFill="1" applyBorder="1" applyAlignment="1" applyProtection="1">
      <alignment horizontal="center"/>
      <protection locked="0"/>
    </xf>
    <xf numFmtId="0" fontId="1" fillId="2" borderId="12" xfId="1" applyFill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hidden="1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2" fillId="0" borderId="0" xfId="1" applyFont="1" applyProtection="1">
      <protection hidden="1"/>
    </xf>
    <xf numFmtId="0" fontId="1" fillId="0" borderId="0" xfId="1" applyFont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1" fillId="3" borderId="3" xfId="1" applyFont="1" applyFill="1" applyBorder="1" applyAlignment="1" applyProtection="1">
      <alignment horizontal="center"/>
      <protection hidden="1"/>
    </xf>
    <xf numFmtId="0" fontId="1" fillId="0" borderId="5" xfId="1" applyFont="1" applyBorder="1" applyAlignment="1" applyProtection="1">
      <alignment horizontal="center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1" fillId="0" borderId="1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3" fillId="0" borderId="13" xfId="1" applyFont="1" applyFill="1" applyBorder="1" applyAlignment="1" applyProtection="1">
      <alignment horizontal="center"/>
      <protection hidden="1"/>
    </xf>
    <xf numFmtId="0" fontId="3" fillId="0" borderId="14" xfId="1" applyFont="1" applyBorder="1" applyAlignment="1" applyProtection="1">
      <alignment horizontal="center"/>
      <protection hidden="1"/>
    </xf>
    <xf numFmtId="0" fontId="4" fillId="0" borderId="12" xfId="1" applyFont="1" applyBorder="1" applyAlignment="1" applyProtection="1">
      <alignment horizontal="center"/>
      <protection hidden="1"/>
    </xf>
    <xf numFmtId="0" fontId="4" fillId="0" borderId="15" xfId="1" applyFont="1" applyBorder="1" applyAlignment="1" applyProtection="1">
      <alignment horizontal="center"/>
      <protection hidden="1"/>
    </xf>
    <xf numFmtId="0" fontId="6" fillId="0" borderId="0" xfId="1" applyFont="1" applyAlignment="1" applyProtection="1">
      <alignment horizontal="right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/>
      <protection hidden="1"/>
    </xf>
    <xf numFmtId="0" fontId="3" fillId="0" borderId="16" xfId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0" fontId="1" fillId="0" borderId="0" xfId="1" applyProtection="1"/>
    <xf numFmtId="0" fontId="5" fillId="0" borderId="0" xfId="1" applyFont="1" applyBorder="1" applyAlignment="1" applyProtection="1">
      <alignment horizontal="center" vertical="center" wrapText="1"/>
      <protection hidden="1"/>
    </xf>
    <xf numFmtId="0" fontId="1" fillId="2" borderId="1" xfId="1" applyFill="1" applyBorder="1" applyAlignment="1" applyProtection="1">
      <protection locked="0"/>
    </xf>
    <xf numFmtId="0" fontId="1" fillId="2" borderId="1" xfId="1" applyFill="1" applyBorder="1" applyAlignment="1" applyProtection="1">
      <alignment horizontal="justify" vertical="top" wrapText="1"/>
      <protection locked="0"/>
    </xf>
    <xf numFmtId="0" fontId="1" fillId="0" borderId="0" xfId="1" applyFont="1" applyBorder="1" applyAlignment="1" applyProtection="1">
      <alignment horizontal="center" vertical="center"/>
      <protection hidden="1"/>
    </xf>
    <xf numFmtId="15" fontId="1" fillId="2" borderId="1" xfId="1" applyNumberFormat="1" applyFill="1" applyBorder="1" applyAlignment="1" applyProtection="1">
      <protection locked="0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Zeros="0" tabSelected="1" workbookViewId="0">
      <selection activeCell="M15" sqref="M15"/>
    </sheetView>
  </sheetViews>
  <sheetFormatPr defaultColWidth="8.5546875" defaultRowHeight="14.4"/>
  <cols>
    <col min="1" max="1" width="10.21875" style="2" customWidth="1"/>
    <col min="2" max="2" width="10.77734375" style="2" customWidth="1"/>
    <col min="3" max="3" width="20.33203125" style="2" customWidth="1"/>
    <col min="4" max="4" width="17.77734375" style="2" customWidth="1"/>
    <col min="5" max="7" width="8.5546875" style="2"/>
    <col min="8" max="9" width="8.5546875" style="2" hidden="1" customWidth="1"/>
    <col min="10" max="16384" width="8.5546875" style="2"/>
  </cols>
  <sheetData>
    <row r="1" spans="1:9" ht="18">
      <c r="A1" s="15" t="s">
        <v>38</v>
      </c>
    </row>
    <row r="2" spans="1:9">
      <c r="B2" s="2" t="s">
        <v>0</v>
      </c>
      <c r="I2" s="2">
        <f>SUM(I4:I56)</f>
        <v>9</v>
      </c>
    </row>
    <row r="3" spans="1:9">
      <c r="C3" s="16" t="s">
        <v>1</v>
      </c>
      <c r="D3" s="16" t="s">
        <v>2</v>
      </c>
      <c r="H3" s="2" t="s">
        <v>3</v>
      </c>
      <c r="I3" s="2" t="s">
        <v>4</v>
      </c>
    </row>
    <row r="4" spans="1:9">
      <c r="A4" s="2" t="s">
        <v>5</v>
      </c>
      <c r="C4" s="3"/>
      <c r="D4" s="3"/>
      <c r="E4" s="2" t="str">
        <f>IF(H4=4," ","inserire cognome e nome")</f>
        <v>inserire cognome e nome</v>
      </c>
      <c r="H4" s="2">
        <f>TYPE(C4)+TYPE(D4)</f>
        <v>2</v>
      </c>
      <c r="I4" s="2">
        <f>IF(H4=4,0,1)</f>
        <v>1</v>
      </c>
    </row>
    <row r="5" spans="1:9">
      <c r="A5" s="2" t="s">
        <v>6</v>
      </c>
      <c r="C5" s="4"/>
      <c r="D5" s="34"/>
      <c r="H5" s="2">
        <f>TYPE(C5)</f>
        <v>1</v>
      </c>
      <c r="I5" s="2">
        <f>IF(H5=2,0,1)</f>
        <v>1</v>
      </c>
    </row>
    <row r="6" spans="1:9">
      <c r="A6" s="2" t="s">
        <v>7</v>
      </c>
      <c r="C6" s="36"/>
      <c r="D6" s="36"/>
      <c r="E6" s="2" t="str">
        <f>IF(H6=2," ","inserire indirizzo")</f>
        <v>inserire indirizzo</v>
      </c>
      <c r="H6" s="2">
        <f>TYPE(C6)</f>
        <v>1</v>
      </c>
      <c r="I6" s="2">
        <f>IF(H6=2,0,1)</f>
        <v>1</v>
      </c>
    </row>
    <row r="7" spans="1:9">
      <c r="A7" s="2" t="s">
        <v>8</v>
      </c>
      <c r="C7" s="4"/>
      <c r="D7" s="34"/>
      <c r="H7" s="2">
        <f>TYPE(C7)</f>
        <v>1</v>
      </c>
      <c r="I7" s="2">
        <f>IF(H7=2,0,1)</f>
        <v>1</v>
      </c>
    </row>
    <row r="8" spans="1:9">
      <c r="A8" s="17" t="s">
        <v>9</v>
      </c>
      <c r="C8" s="18" t="s">
        <v>10</v>
      </c>
      <c r="E8" s="16" t="s">
        <v>39</v>
      </c>
    </row>
    <row r="9" spans="1:9">
      <c r="A9" s="2" t="str">
        <f>IF(TYPE(C9)=2,"primo ","ins. nome")</f>
        <v>ins. nome</v>
      </c>
      <c r="B9" s="2">
        <f>IF(TYPE(C9)=2,1,0)</f>
        <v>0</v>
      </c>
      <c r="C9" s="5"/>
      <c r="D9" s="19" t="s">
        <v>11</v>
      </c>
      <c r="E9" s="6"/>
      <c r="F9" s="2" t="str">
        <f>IF(G9=0,"inser. età"," ")</f>
        <v>inser. età</v>
      </c>
      <c r="G9" s="16">
        <f>IF(AND(TYPE(E9)=1,E9&gt;1),1,0)</f>
        <v>0</v>
      </c>
      <c r="H9" s="2">
        <f>B9+G9</f>
        <v>0</v>
      </c>
      <c r="I9" s="2">
        <f>IF(H9=2,0,IF(H9=0,0,1))</f>
        <v>0</v>
      </c>
    </row>
    <row r="10" spans="1:9">
      <c r="A10" s="2" t="str">
        <f>IF(TYPE(C10)=2,"secondo ",IF(E10&gt;0,"ins. nome",""))</f>
        <v/>
      </c>
      <c r="B10" s="2">
        <f>IF(TYPE(C10)=2,1,0)</f>
        <v>0</v>
      </c>
      <c r="C10" s="7"/>
      <c r="D10" s="20" t="s">
        <v>11</v>
      </c>
      <c r="E10" s="8"/>
      <c r="F10" s="2" t="str">
        <f>IF(AND(TYPE(C10)=2,E10=0),"inser. età"," ")</f>
        <v xml:space="preserve"> </v>
      </c>
      <c r="G10" s="16">
        <f>IF(AND(TYPE(E10)=1,E10&gt;1),1,0)</f>
        <v>0</v>
      </c>
      <c r="H10" s="2">
        <f>B10+G10</f>
        <v>0</v>
      </c>
      <c r="I10" s="2">
        <f>IF(H10=2,0,IF(H10=0,0,1))</f>
        <v>0</v>
      </c>
    </row>
    <row r="11" spans="1:9">
      <c r="A11" s="2" t="str">
        <f>IF(TYPE(C11)=2,"terzo ",IF(E11&gt;0,"ins. nome",""))</f>
        <v/>
      </c>
      <c r="B11" s="2">
        <f>IF(TYPE(C11)=2,1,0)</f>
        <v>0</v>
      </c>
      <c r="C11" s="9"/>
      <c r="D11" s="21" t="s">
        <v>11</v>
      </c>
      <c r="E11" s="10"/>
      <c r="F11" s="2" t="str">
        <f>IF(AND(TYPE(C11)=2,E11=0),"inser. età"," ")</f>
        <v xml:space="preserve"> </v>
      </c>
      <c r="G11" s="16">
        <f>IF(AND(TYPE(E11)=1,E11&gt;1),1,0)</f>
        <v>0</v>
      </c>
      <c r="H11" s="2">
        <f>B11+G11</f>
        <v>0</v>
      </c>
      <c r="I11" s="2">
        <f>IF(H11=2,0,IF(H11=0,0,1))</f>
        <v>0</v>
      </c>
    </row>
    <row r="12" spans="1:9">
      <c r="A12" s="17" t="s">
        <v>37</v>
      </c>
      <c r="F12" s="22">
        <f>G9+G10+G11</f>
        <v>0</v>
      </c>
      <c r="G12" s="2" t="s">
        <v>12</v>
      </c>
      <c r="I12" s="2">
        <f>IF(F12&gt;0,0,1)</f>
        <v>1</v>
      </c>
    </row>
    <row r="13" spans="1:9">
      <c r="A13" s="2" t="s">
        <v>35</v>
      </c>
      <c r="G13" s="12"/>
      <c r="I13" s="2">
        <f>IF(F12&gt;3,1,0)</f>
        <v>0</v>
      </c>
    </row>
    <row r="14" spans="1:9">
      <c r="A14" s="11"/>
      <c r="B14" s="17" t="s">
        <v>36</v>
      </c>
      <c r="D14" s="23" t="s">
        <v>13</v>
      </c>
      <c r="F14" s="12"/>
      <c r="H14" s="2">
        <f>IF(AND(G9=1,E9&gt;6),1,0)</f>
        <v>0</v>
      </c>
      <c r="I14" s="2">
        <f t="shared" ref="I14:I23" si="0">IF(A14=0,0,IF(A14=1,0,1))</f>
        <v>0</v>
      </c>
    </row>
    <row r="15" spans="1:9">
      <c r="A15" s="11"/>
      <c r="B15" s="17" t="s">
        <v>14</v>
      </c>
      <c r="D15" s="23" t="s">
        <v>40</v>
      </c>
      <c r="G15" s="12"/>
      <c r="H15" s="2">
        <f>IF(AND(G10=1,E10&gt;6),1,0)</f>
        <v>0</v>
      </c>
      <c r="I15" s="2">
        <f t="shared" si="0"/>
        <v>0</v>
      </c>
    </row>
    <row r="16" spans="1:9" ht="15" thickBot="1">
      <c r="A16" s="11"/>
      <c r="B16" s="17" t="s">
        <v>15</v>
      </c>
      <c r="D16" s="23" t="s">
        <v>41</v>
      </c>
      <c r="G16" s="12"/>
      <c r="H16" s="2">
        <f>IF(AND(G11=1,E11&gt;6),1,0)</f>
        <v>0</v>
      </c>
      <c r="I16" s="2">
        <f t="shared" si="0"/>
        <v>0</v>
      </c>
    </row>
    <row r="17" spans="1:9" ht="15" thickBot="1">
      <c r="A17" s="11"/>
      <c r="B17" s="17" t="s">
        <v>16</v>
      </c>
      <c r="F17" s="12"/>
      <c r="H17" s="2">
        <f>IF(AND(G9=1,E9&lt;3),1,0)</f>
        <v>0</v>
      </c>
      <c r="I17" s="2">
        <f t="shared" si="0"/>
        <v>0</v>
      </c>
    </row>
    <row r="18" spans="1:9" ht="15" thickBot="1">
      <c r="A18" s="11"/>
      <c r="B18" s="17" t="s">
        <v>42</v>
      </c>
      <c r="D18" s="29"/>
      <c r="E18" s="30"/>
      <c r="F18" s="12"/>
      <c r="I18" s="2">
        <f t="shared" si="0"/>
        <v>0</v>
      </c>
    </row>
    <row r="19" spans="1:9" ht="15" thickBot="1">
      <c r="A19" s="11"/>
      <c r="B19" s="17" t="s">
        <v>43</v>
      </c>
      <c r="D19" s="29"/>
      <c r="E19" s="30"/>
      <c r="F19" s="12"/>
      <c r="I19" s="2">
        <f t="shared" si="0"/>
        <v>0</v>
      </c>
    </row>
    <row r="20" spans="1:9" ht="15" thickBot="1">
      <c r="A20" s="11"/>
      <c r="B20" s="17" t="s">
        <v>44</v>
      </c>
      <c r="D20" s="29"/>
      <c r="E20" s="30"/>
      <c r="F20" s="12"/>
      <c r="I20" s="2">
        <f t="shared" si="0"/>
        <v>0</v>
      </c>
    </row>
    <row r="21" spans="1:9" ht="15" thickBot="1">
      <c r="A21" s="11"/>
      <c r="B21" s="17" t="s">
        <v>45</v>
      </c>
      <c r="D21" s="29" t="s">
        <v>48</v>
      </c>
      <c r="E21" s="31">
        <f>IF(AND(F12&gt;1,E23&gt;3),45,IF(F12&gt;1,50,IF(E23&gt;3,50,60)))</f>
        <v>60</v>
      </c>
      <c r="F21" s="12"/>
      <c r="I21" s="2">
        <f t="shared" si="0"/>
        <v>0</v>
      </c>
    </row>
    <row r="22" spans="1:9" ht="15" thickBot="1">
      <c r="A22" s="11"/>
      <c r="B22" s="17" t="s">
        <v>46</v>
      </c>
      <c r="D22" s="29"/>
      <c r="E22" s="30"/>
      <c r="F22" s="12"/>
      <c r="I22" s="2">
        <f t="shared" si="0"/>
        <v>0</v>
      </c>
    </row>
    <row r="23" spans="1:9" ht="15" thickBot="1">
      <c r="A23" s="11"/>
      <c r="B23" s="17" t="s">
        <v>47</v>
      </c>
      <c r="D23" s="24" t="s">
        <v>49</v>
      </c>
      <c r="E23" s="25">
        <f>SUM(A14:A23)*F23</f>
        <v>0</v>
      </c>
      <c r="F23" s="12">
        <f>IF(OR(A14&gt;1,A15&gt;1,A16&gt;1,A17&gt;1,A18&gt;1,A19&gt;1,A20&gt;1,A21&gt;1,A22&gt;1,A23&gt;1),"Errore",1)</f>
        <v>1</v>
      </c>
      <c r="I23" s="2">
        <f t="shared" si="0"/>
        <v>0</v>
      </c>
    </row>
    <row r="24" spans="1:9" ht="16.2" thickBot="1">
      <c r="A24" s="17" t="s">
        <v>17</v>
      </c>
      <c r="C24" s="26">
        <f>F12*E23*E21</f>
        <v>0</v>
      </c>
      <c r="D24" s="23" t="s">
        <v>18</v>
      </c>
      <c r="E24" s="27">
        <f>F12*50</f>
        <v>0</v>
      </c>
      <c r="F24" s="2" t="s">
        <v>19</v>
      </c>
      <c r="H24" s="2">
        <f>IF(AND(G10=1,E10&lt;3),1,0)</f>
        <v>0</v>
      </c>
    </row>
    <row r="25" spans="1:9">
      <c r="A25" s="2" t="s">
        <v>20</v>
      </c>
      <c r="H25" s="2">
        <f>IF(AND(G11=1,E11&lt;3),1,0)</f>
        <v>0</v>
      </c>
    </row>
    <row r="26" spans="1:9">
      <c r="A26" s="37"/>
      <c r="B26" s="37"/>
      <c r="C26" s="37"/>
      <c r="D26" s="37"/>
      <c r="E26" s="37"/>
      <c r="F26" s="37"/>
      <c r="H26" s="2">
        <f>SUM(H14:H25)</f>
        <v>0</v>
      </c>
    </row>
    <row r="27" spans="1:9" ht="26.4" customHeight="1">
      <c r="A27" s="37"/>
      <c r="B27" s="37"/>
      <c r="C27" s="37"/>
      <c r="D27" s="37"/>
      <c r="E27" s="37"/>
      <c r="F27" s="37"/>
    </row>
    <row r="28" spans="1:9">
      <c r="A28" s="17" t="s">
        <v>21</v>
      </c>
    </row>
    <row r="29" spans="1:9">
      <c r="A29" s="38" t="s">
        <v>2</v>
      </c>
      <c r="B29" s="38"/>
      <c r="C29" s="16" t="s">
        <v>22</v>
      </c>
      <c r="D29" s="16" t="s">
        <v>23</v>
      </c>
    </row>
    <row r="30" spans="1:9">
      <c r="A30" s="13"/>
      <c r="B30" s="14"/>
      <c r="C30" s="3"/>
      <c r="D30" s="3"/>
      <c r="E30" s="2" t="str">
        <f>IF(TYPE(A30)=2," ","inserire nome recapito")</f>
        <v>inserire nome recapito</v>
      </c>
      <c r="H30" s="2">
        <f>TYPE(A30)</f>
        <v>1</v>
      </c>
      <c r="I30" s="2">
        <f>IF(H30=2,0,1)</f>
        <v>1</v>
      </c>
    </row>
    <row r="31" spans="1:9">
      <c r="A31" s="13"/>
      <c r="B31" s="14"/>
      <c r="C31" s="3"/>
      <c r="D31" s="3"/>
    </row>
    <row r="32" spans="1:9">
      <c r="A32" s="13"/>
      <c r="B32" s="14"/>
      <c r="C32" s="3"/>
      <c r="D32" s="3"/>
    </row>
    <row r="33" spans="1:9" ht="8.4" customHeight="1"/>
    <row r="34" spans="1:9">
      <c r="A34" s="17" t="s">
        <v>24</v>
      </c>
    </row>
    <row r="35" spans="1:9">
      <c r="A35" s="38" t="s">
        <v>2</v>
      </c>
      <c r="B35" s="38"/>
      <c r="C35" s="16" t="s">
        <v>22</v>
      </c>
      <c r="D35" s="16" t="s">
        <v>23</v>
      </c>
    </row>
    <row r="36" spans="1:9">
      <c r="A36" s="13"/>
      <c r="B36" s="14"/>
      <c r="C36" s="3"/>
      <c r="D36" s="3"/>
      <c r="E36" s="2" t="str">
        <f>IF(TYPE(A36)=2," ","inserire nome accompagnatore")</f>
        <v>inserire nome accompagnatore</v>
      </c>
      <c r="H36" s="2">
        <f>TYPE(A36)</f>
        <v>1</v>
      </c>
      <c r="I36" s="2">
        <f>IF(H36=2,0,1)</f>
        <v>1</v>
      </c>
    </row>
    <row r="37" spans="1:9">
      <c r="A37" s="13"/>
      <c r="B37" s="14"/>
      <c r="C37" s="3"/>
      <c r="D37" s="3"/>
    </row>
    <row r="38" spans="1:9">
      <c r="A38" s="13"/>
      <c r="B38" s="14"/>
      <c r="C38" s="3"/>
      <c r="D38" s="3"/>
    </row>
    <row r="39" spans="1:9" ht="8.4" customHeight="1"/>
    <row r="40" spans="1:9">
      <c r="A40" s="2" t="s">
        <v>25</v>
      </c>
    </row>
    <row r="41" spans="1:9">
      <c r="A41" s="11"/>
      <c r="B41" s="2" t="s">
        <v>50</v>
      </c>
      <c r="E41" s="32" t="str">
        <f>IF(A41=1,C24,"")</f>
        <v/>
      </c>
    </row>
    <row r="42" spans="1:9">
      <c r="A42" s="11"/>
      <c r="B42" s="2" t="s">
        <v>51</v>
      </c>
      <c r="E42" s="32" t="str">
        <f>IF(A42=1,C24,"")</f>
        <v/>
      </c>
      <c r="F42" s="32" t="str">
        <f>IF(SUM(A43:A45)=1,"acconto"," ")</f>
        <v xml:space="preserve"> </v>
      </c>
      <c r="G42" s="32" t="str">
        <f>IF(SUM(A43:A45)=1,"saldo"," ")</f>
        <v xml:space="preserve"> </v>
      </c>
    </row>
    <row r="43" spans="1:9">
      <c r="A43" s="11"/>
      <c r="B43" s="2" t="s">
        <v>26</v>
      </c>
      <c r="F43" s="32" t="str">
        <f>IF(A43=1,E24,"")</f>
        <v/>
      </c>
      <c r="G43" s="32" t="str">
        <f>IF(A43=1,C24-F43,"")</f>
        <v/>
      </c>
    </row>
    <row r="44" spans="1:9">
      <c r="A44" s="11"/>
      <c r="B44" s="2" t="s">
        <v>27</v>
      </c>
      <c r="F44" s="32" t="str">
        <f>IF(A44=1,E24,"")</f>
        <v/>
      </c>
      <c r="G44" s="32" t="str">
        <f>IF(A44=1,C24-F44,"")</f>
        <v/>
      </c>
    </row>
    <row r="45" spans="1:9">
      <c r="A45" s="11"/>
      <c r="B45" s="2" t="s">
        <v>28</v>
      </c>
      <c r="F45" s="32" t="str">
        <f>IF(A45=1,E24,"")</f>
        <v/>
      </c>
      <c r="G45" s="32" t="str">
        <f>IF(A45=1,C24-F45,"")</f>
        <v/>
      </c>
    </row>
    <row r="46" spans="1:9" ht="18">
      <c r="A46" s="2" t="str">
        <f>IF(OR(H46=0,A42=1,A44=1,A45=1),"IBAN","")</f>
        <v>IBAN</v>
      </c>
      <c r="B46" s="15" t="str">
        <f>IF(A46="IBAN","IT 26 F 03062 34210 000001556435","")</f>
        <v>IT 26 F 03062 34210 000001556435</v>
      </c>
      <c r="E46" s="2" t="str">
        <f>IF(A46="IBAN","Banca Mediolanum","")</f>
        <v>Banca Mediolanum</v>
      </c>
      <c r="H46" s="2">
        <f>SUM(A41:A45)</f>
        <v>0</v>
      </c>
      <c r="I46" s="2">
        <f>IF(H46=1,0,1)</f>
        <v>1</v>
      </c>
    </row>
    <row r="47" spans="1:9">
      <c r="A47" s="2" t="str">
        <f>IF(A46="IBAN","intestazione conto","")</f>
        <v>intestazione conto</v>
      </c>
      <c r="C47" s="2" t="str">
        <f>IF(A46="IBAN","Boschetto di Campagna","")</f>
        <v>Boschetto di Campagna</v>
      </c>
      <c r="G47" s="28" t="str">
        <f>IF(H46=1," ","scegliere una sola modalità di pagamento")</f>
        <v>scegliere una sola modalità di pagamento</v>
      </c>
    </row>
    <row r="48" spans="1:9">
      <c r="A48" s="2" t="str">
        <f>IF(A46="IBAN","specificare nella causale: Settimane verdi 2017 e nome bambino","")</f>
        <v>specificare nella causale: Settimane verdi 2017 e nome bambino</v>
      </c>
    </row>
    <row r="49" spans="1:9" ht="10.199999999999999" customHeight="1"/>
    <row r="50" spans="1:9">
      <c r="A50" s="17" t="s">
        <v>29</v>
      </c>
    </row>
    <row r="51" spans="1:9" ht="24" customHeight="1">
      <c r="B51" s="2" t="s">
        <v>30</v>
      </c>
      <c r="C51" s="2" t="s">
        <v>31</v>
      </c>
    </row>
    <row r="52" spans="1:9">
      <c r="A52" s="17" t="s">
        <v>32</v>
      </c>
    </row>
    <row r="53" spans="1:9" ht="24" customHeight="1">
      <c r="B53" s="2" t="s">
        <v>30</v>
      </c>
      <c r="C53" s="2" t="s">
        <v>31</v>
      </c>
    </row>
    <row r="55" spans="1:9">
      <c r="A55" s="2" t="s">
        <v>33</v>
      </c>
      <c r="B55" s="39"/>
      <c r="C55" s="39"/>
      <c r="D55" s="33" t="str">
        <f>IF(TYPE(B55)=1," ","inserire gg/mm/aaaa")</f>
        <v xml:space="preserve"> </v>
      </c>
      <c r="E55" s="33" t="str">
        <f>IF(B55=0,"inserire la data","")</f>
        <v>inserire la data</v>
      </c>
      <c r="H55" s="2">
        <f>TYPE(B55)</f>
        <v>1</v>
      </c>
      <c r="I55" s="2">
        <f>IF(AND(H55=1,B55&gt;0),0,1)</f>
        <v>1</v>
      </c>
    </row>
    <row r="56" spans="1:9" ht="33" customHeight="1">
      <c r="A56" s="35" t="str">
        <f>IF(I2=0,"ok per la firma","risultano campi errati o mancanti")</f>
        <v>risultano campi errati o mancanti</v>
      </c>
      <c r="B56" s="35"/>
      <c r="C56" s="17" t="s">
        <v>34</v>
      </c>
    </row>
    <row r="57" spans="1:9">
      <c r="A57" s="17" t="str">
        <f>IF(H26&gt;0,"Ci sono bambini fuori range di età:verificare","")</f>
        <v/>
      </c>
    </row>
  </sheetData>
  <sheetProtection sheet="1" objects="1" scenarios="1"/>
  <mergeCells count="6">
    <mergeCell ref="A56:B56"/>
    <mergeCell ref="C6:D6"/>
    <mergeCell ref="A26:F27"/>
    <mergeCell ref="A29:B29"/>
    <mergeCell ref="A35:B35"/>
    <mergeCell ref="B55:C55"/>
  </mergeCells>
  <pageMargins left="0.45" right="0.3298611111111111" top="0.27013888888888887" bottom="0.3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Zeros="0" workbookViewId="0"/>
  </sheetViews>
  <sheetFormatPr defaultColWidth="8.5546875" defaultRowHeight="14.4"/>
  <cols>
    <col min="1" max="16384" width="8.55468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Zeros="0" workbookViewId="0"/>
  </sheetViews>
  <sheetFormatPr defaultColWidth="8.5546875" defaultRowHeight="14.4"/>
  <cols>
    <col min="1" max="16384" width="8.55468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MODULO ISCRIZIONE 2017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cp:lastPrinted>2017-04-30T23:53:29Z</cp:lastPrinted>
  <dcterms:created xsi:type="dcterms:W3CDTF">2017-04-30T23:26:53Z</dcterms:created>
  <dcterms:modified xsi:type="dcterms:W3CDTF">2017-05-01T09:03:08Z</dcterms:modified>
</cp:coreProperties>
</file>